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Print_Area" localSheetId="0">Sheet1!$H$4:$I$168</definedName>
  </definedNames>
  <calcPr calcId="124519"/>
</workbook>
</file>

<file path=xl/calcChain.xml><?xml version="1.0" encoding="utf-8"?>
<calcChain xmlns="http://schemas.openxmlformats.org/spreadsheetml/2006/main">
  <c r="H10" i="1"/>
  <c r="G10"/>
  <c r="H140"/>
  <c r="G140"/>
  <c r="G144" s="1"/>
  <c r="H144"/>
  <c r="H72"/>
  <c r="H74" s="1"/>
  <c r="H75" s="1"/>
  <c r="G72"/>
  <c r="H53"/>
  <c r="H42"/>
  <c r="H34"/>
  <c r="H24"/>
  <c r="G53"/>
  <c r="G42"/>
  <c r="G34"/>
  <c r="G24"/>
  <c r="G74" l="1"/>
  <c r="G75" s="1"/>
  <c r="G11"/>
  <c r="H11"/>
</calcChain>
</file>

<file path=xl/sharedStrings.xml><?xml version="1.0" encoding="utf-8"?>
<sst xmlns="http://schemas.openxmlformats.org/spreadsheetml/2006/main" count="297" uniqueCount="291">
  <si>
    <t>Asset (JD)</t>
  </si>
  <si>
    <t>الموجودات (دينار)</t>
  </si>
  <si>
    <t>Deposits at banks</t>
  </si>
  <si>
    <t>ودائع لدى البنوك</t>
  </si>
  <si>
    <t>Financial assets for trading</t>
  </si>
  <si>
    <t>موجودات مالية للمتاجرة</t>
  </si>
  <si>
    <t>Available for sale financial assets</t>
  </si>
  <si>
    <t>موجودات مالية متوفرة للبيع</t>
  </si>
  <si>
    <t>Held to maturity Investments</t>
  </si>
  <si>
    <t>موجودات مالية محتفظ بها لتاريخ الاستحقاق</t>
  </si>
  <si>
    <t>Investments in subsidiaries</t>
  </si>
  <si>
    <t>استثمارات في شركات حليفة</t>
  </si>
  <si>
    <t>Investments in associates</t>
  </si>
  <si>
    <t>استثمارات في شركات تابعة وحليفة</t>
  </si>
  <si>
    <t>Property investments</t>
  </si>
  <si>
    <t>استثمارات عقارية</t>
  </si>
  <si>
    <t xml:space="preserve">Lending </t>
  </si>
  <si>
    <t>قروض حملة بوالص الحياة وأخرى</t>
  </si>
  <si>
    <t>Other Investments</t>
  </si>
  <si>
    <t>استثمارات اخرى</t>
  </si>
  <si>
    <t>Total Investments</t>
  </si>
  <si>
    <t>مجموع الاستثمارات</t>
  </si>
  <si>
    <t>Cash on hand and at banks</t>
  </si>
  <si>
    <t>نقد في الصندوق ولدى البنوك</t>
  </si>
  <si>
    <t>Receivable notes &amp; post−dated cheques</t>
  </si>
  <si>
    <t>شيكات برسم التحصيل وأوراق قبض</t>
  </si>
  <si>
    <t>Accounts receivable</t>
  </si>
  <si>
    <t>مدينون بالصافي</t>
  </si>
  <si>
    <t>Reinsurance account receivables</t>
  </si>
  <si>
    <t>ذمم معيدي التأمين</t>
  </si>
  <si>
    <t>Deferred asset tax</t>
  </si>
  <si>
    <t>موجودات ضريبية مؤجلة</t>
  </si>
  <si>
    <t>property &amp; equipments</t>
  </si>
  <si>
    <t>ممتلكات ومعدات -صافي</t>
  </si>
  <si>
    <t>Intangable assets</t>
  </si>
  <si>
    <t>موجودات غير ملموسة</t>
  </si>
  <si>
    <t>other assets</t>
  </si>
  <si>
    <t>موجودات اخرى</t>
  </si>
  <si>
    <t>Total assets</t>
  </si>
  <si>
    <t>مجموع الموجودات</t>
  </si>
  <si>
    <t>laibilities &amp; Shareholder`s equity</t>
  </si>
  <si>
    <t>المطلوبات وحقوق المساهمين</t>
  </si>
  <si>
    <t>Laibilities</t>
  </si>
  <si>
    <t xml:space="preserve">المطلوبات </t>
  </si>
  <si>
    <t>Net Unearned Premium Provision</t>
  </si>
  <si>
    <t>صافي مخصص أقساط غير مكتسبة</t>
  </si>
  <si>
    <t>Net Outstanding Claims Provision</t>
  </si>
  <si>
    <t>صافي مخصص ادعاءات</t>
  </si>
  <si>
    <t>Net Mathematical Provision</t>
  </si>
  <si>
    <t>صافي مخصص حسابي</t>
  </si>
  <si>
    <t>Other Technical Provisions</t>
  </si>
  <si>
    <t>مخصصات فنية أخرى</t>
  </si>
  <si>
    <t>Total insurance contracts liabilities</t>
  </si>
  <si>
    <t>مجموع مطلوبات عقود التامين</t>
  </si>
  <si>
    <t>Banks Credits</t>
  </si>
  <si>
    <t>بنوك دائنة</t>
  </si>
  <si>
    <t xml:space="preserve"> Accounts Payable</t>
  </si>
  <si>
    <t>دائنون</t>
  </si>
  <si>
    <t>Acrued expenses</t>
  </si>
  <si>
    <t>مصاريف مستحقة</t>
  </si>
  <si>
    <t>Reinsurance account payable</t>
  </si>
  <si>
    <t>ذمم معيدي التأمين الدائنة</t>
  </si>
  <si>
    <t>Different provisions</t>
  </si>
  <si>
    <t>مخصصات مختلفة</t>
  </si>
  <si>
    <t>Income tax provision</t>
  </si>
  <si>
    <t>مخصص ضريبة الدخل</t>
  </si>
  <si>
    <t>Loans</t>
  </si>
  <si>
    <t>قروض</t>
  </si>
  <si>
    <t>Differed tax liabilities</t>
  </si>
  <si>
    <t>مطلوبات ضريبية مؤجلة</t>
  </si>
  <si>
    <t>loans support</t>
  </si>
  <si>
    <t>قروض مساندة</t>
  </si>
  <si>
    <t>other laibiliteis</t>
  </si>
  <si>
    <t>مطلوبات أخرى</t>
  </si>
  <si>
    <t>Total laibilities</t>
  </si>
  <si>
    <t>مجموع المطلوبات</t>
  </si>
  <si>
    <t xml:space="preserve"> Shareholder`s equity</t>
  </si>
  <si>
    <t>حقوق المساهمين</t>
  </si>
  <si>
    <t>Authoraized and paid capital</t>
  </si>
  <si>
    <t>Treasury stock</t>
  </si>
  <si>
    <t>اسهم خزينة</t>
  </si>
  <si>
    <t>Premium issuance</t>
  </si>
  <si>
    <t xml:space="preserve">علاوة اصدار </t>
  </si>
  <si>
    <t>Discount issuance</t>
  </si>
  <si>
    <t>خصم اصدار</t>
  </si>
  <si>
    <t>Compulsory Reserves</t>
  </si>
  <si>
    <t>احتياطي اجباري</t>
  </si>
  <si>
    <t>Voluntary Reserve</t>
  </si>
  <si>
    <t>احتياطي اختياري</t>
  </si>
  <si>
    <t>Specail reserve</t>
  </si>
  <si>
    <t>احتياطي خاص</t>
  </si>
  <si>
    <t>Proposed Cash Dividends</t>
  </si>
  <si>
    <t>أرباح مقترح توزيعها</t>
  </si>
  <si>
    <t>Proposed Stock Dividends</t>
  </si>
  <si>
    <t>أسهم مقترح توزيعها</t>
  </si>
  <si>
    <t xml:space="preserve">Foreign Currencies Translation </t>
  </si>
  <si>
    <t xml:space="preserve">فروقات ترجمة عملات اجنبية </t>
  </si>
  <si>
    <t>Accumulated Change in Fair Value</t>
  </si>
  <si>
    <t>التغير المتراكم في القيمة العادلة</t>
  </si>
  <si>
    <t>Retained Earnings</t>
  </si>
  <si>
    <t>الارباح المدورة</t>
  </si>
  <si>
    <t>Total Shareholders Equity</t>
  </si>
  <si>
    <t>مجموع حقوق المساهمين</t>
  </si>
  <si>
    <t>Non-controling interest</t>
  </si>
  <si>
    <t>حقوق غير المسيطرين</t>
  </si>
  <si>
    <t>Total equity</t>
  </si>
  <si>
    <t>مجموع حقوق الملكية</t>
  </si>
  <si>
    <t>Total Liabilities &amp; Shareholders Equity</t>
  </si>
  <si>
    <t>مجموع المطلوبات وحقوق المساهمين</t>
  </si>
  <si>
    <t>حقوق حملة الوثائق</t>
  </si>
  <si>
    <t>رأس المال المصرح</t>
  </si>
  <si>
    <t>رأس المدفوع</t>
  </si>
  <si>
    <t>Paid Capital</t>
  </si>
  <si>
    <t>Cash flow (JD)</t>
  </si>
  <si>
    <t>التدفقات النقدية (دينار)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</si>
  <si>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</si>
  <si>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</si>
  <si>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</si>
  <si>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</si>
  <si>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</si>
  <si>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</si>
  <si>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</si>
  <si>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</si>
  <si>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</si>
  <si>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</si>
  <si>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الايرادات</t>
  </si>
  <si>
    <t>اجمالي الاقساط المكتتبة</t>
  </si>
  <si>
    <t>حصة معيدي التأمين</t>
  </si>
  <si>
    <t>صافي الاقساط المكتتبة</t>
  </si>
  <si>
    <t>صافي التغير في مخصص الاقساط غير المكتتبة</t>
  </si>
  <si>
    <t>صافي التغير في المخصص الحسابي</t>
  </si>
  <si>
    <t>صافي ايرادات الاقساط المكتتبة</t>
  </si>
  <si>
    <t>ايرادات العمولات</t>
  </si>
  <si>
    <t>رسوم اصدار بوالص تأمين</t>
  </si>
  <si>
    <t>حصة حملة الوثائق من ايرادات الاستثمارات</t>
  </si>
  <si>
    <t>حصة حملة الوثائق من ارباح (خسائر) الموجودات المالية والاستثمارات</t>
  </si>
  <si>
    <t>ايرادات اخرى</t>
  </si>
  <si>
    <t>يطرح حصة المساهمين من عوائد استثمار اقساط التأمين</t>
  </si>
  <si>
    <t>حصة حملة الوثائق من خسارة التدني في موجودات مالية محتفظ بها لتاريخ الاستحقاق</t>
  </si>
  <si>
    <t>مجموع الايرادات</t>
  </si>
  <si>
    <t>التعويضات والخسائر والمصاريف</t>
  </si>
  <si>
    <t>التعويضات المدفوعة</t>
  </si>
  <si>
    <t>استحقاق ونصفيات بوالص</t>
  </si>
  <si>
    <t>مستردات</t>
  </si>
  <si>
    <t>صافي التعويضات المدفوعة</t>
  </si>
  <si>
    <t>صافي التغير في مخصص الادعاءات</t>
  </si>
  <si>
    <t>مصاريف ادارية خاصة با لاكتتابات</t>
  </si>
  <si>
    <t>اقساط فائض الخسارة</t>
  </si>
  <si>
    <t>تكاليف اقتناء بوالص</t>
  </si>
  <si>
    <t>مصاريف اخرى خاصة بالاكتتابات</t>
  </si>
  <si>
    <t>صافي عبء التعويضات</t>
  </si>
  <si>
    <t>احتياطي حملة الوثائق</t>
  </si>
  <si>
    <t>ضريبة الدخل</t>
  </si>
  <si>
    <t>خسارة التدني في المدنيين</t>
  </si>
  <si>
    <t>أخرى</t>
  </si>
  <si>
    <t>صافي جاري حملة الوثائق</t>
  </si>
  <si>
    <t>ايرادات ومصروفات المساهمين</t>
  </si>
  <si>
    <t>الاجرة المعلومة لتغطية النفقات الادارية</t>
  </si>
  <si>
    <t>حصة المساهمين ايرادات الاستثمارات</t>
  </si>
  <si>
    <t xml:space="preserve">حصة المساهمين من ارباح وخسائر الموجودات المالية والاستثمارات </t>
  </si>
  <si>
    <t>حصة المساهمين من عوائد استثمار اقساط التأمين (بصفة مضارب)</t>
  </si>
  <si>
    <t>ايرادات أخرى</t>
  </si>
  <si>
    <t xml:space="preserve">نفقات الموظفين </t>
  </si>
  <si>
    <t xml:space="preserve">استهلاكات واطفاءات </t>
  </si>
  <si>
    <t xml:space="preserve">مصاريف ادارية وعمومية </t>
  </si>
  <si>
    <t>حصة المساهمين من خسارة التدني في موجودات مالية محتفظ بها لتاريخ الاستحقاق</t>
  </si>
  <si>
    <t>خسارة التدني في الاستثمارات العقارية</t>
  </si>
  <si>
    <t>خسارة التدني في المتتلكات والمعدات</t>
  </si>
  <si>
    <t xml:space="preserve">مصاريف اخرى </t>
  </si>
  <si>
    <t>المجموع</t>
  </si>
  <si>
    <t>أرباح موزعة من شركات تابعة وحليفة</t>
  </si>
  <si>
    <t>الربح قبل الضريبة والرسوم</t>
  </si>
  <si>
    <t>مكافأة أعضاء مجلس الادارة</t>
  </si>
  <si>
    <t>رسوم الجامعات الاردنية</t>
  </si>
  <si>
    <t>رسوم صندوق دعم البحث العلمي</t>
  </si>
  <si>
    <t>رسوم صندوق دعم التعليم والتدريب المهني والتقني</t>
  </si>
  <si>
    <t>الربح للمساهمين</t>
  </si>
  <si>
    <t xml:space="preserve">مساهمي الشركة </t>
  </si>
  <si>
    <t>(عائد السهم الواحد (دينار</t>
  </si>
  <si>
    <t>(الأرباح الموزعة للسهم الواحد (دينار</t>
  </si>
  <si>
    <t>(القيمة الدفترية للسهم الواحد (دينار</t>
  </si>
  <si>
    <t>(القيمة السوقية الى العائد (مره</t>
  </si>
  <si>
    <t>%الأرباح الموزعة الى القيمة السوقية</t>
  </si>
  <si>
    <t>%الأرباح الموزعة للسهم الى عائد السهم</t>
  </si>
  <si>
    <t>(القيمة السوقية الى القيمة الدفترية (مره</t>
  </si>
  <si>
    <t>%العائد على مجموع الموجودات</t>
  </si>
  <si>
    <t>%العائد على حقوق المساهمين</t>
  </si>
  <si>
    <t>معدل الخسارة</t>
  </si>
  <si>
    <t>هامش الربح التشغيلي</t>
  </si>
  <si>
    <t>نسبة الاحتفاظ</t>
  </si>
  <si>
    <t>%صافي الأقساط المتحققة الى حقوق المساهمين</t>
  </si>
  <si>
    <t>%صافي الاحتياطات الفنية الى صافي الأقساط المتحققة</t>
  </si>
  <si>
    <t>%معدل المديونية</t>
  </si>
  <si>
    <t>%نسبة الملكية</t>
  </si>
  <si>
    <t>(معدل دوران مجموع الموجودات ( مره</t>
  </si>
  <si>
    <t>(معدل دوران الموجودات الثابتة ( مره</t>
  </si>
  <si>
    <t>( القيمة الاسمية للسهم (دينار</t>
  </si>
  <si>
    <t>( سعر الاغلاق (دينار</t>
  </si>
  <si>
    <t>( حجم التداول (دينار</t>
  </si>
  <si>
    <t>عدد الأسهم المتداولة</t>
  </si>
  <si>
    <t>عدد العقود المنفذة</t>
  </si>
  <si>
    <t xml:space="preserve">عدد الأسهم المكتتب بها </t>
  </si>
  <si>
    <t>( القيمة السوقية (دينار</t>
  </si>
  <si>
    <t>تاريخ انتهاء السنة المالية</t>
  </si>
  <si>
    <t>معلومات التداول</t>
  </si>
  <si>
    <t>النسب المالية</t>
  </si>
  <si>
    <t>Par Value / Share (JD)</t>
  </si>
  <si>
    <t>Closing Price (JD)</t>
  </si>
  <si>
    <t>Value Traded (JD)</t>
  </si>
  <si>
    <t>No. of Shares Traded</t>
  </si>
  <si>
    <t>No. of  Transactions</t>
  </si>
  <si>
    <t>No. of Subscribed Shares</t>
  </si>
  <si>
    <t>Market Capitalization (JD)</t>
  </si>
  <si>
    <t>Fiscal Year Ended</t>
  </si>
  <si>
    <t>Total written premiums</t>
  </si>
  <si>
    <t>Reinsurance share</t>
  </si>
  <si>
    <t>Net written premiums</t>
  </si>
  <si>
    <t xml:space="preserve">Net Change of unearned premiums provision </t>
  </si>
  <si>
    <t>Net change of mathmatical provision</t>
  </si>
  <si>
    <t>Net earned of written premiums</t>
  </si>
  <si>
    <t>Commision received</t>
  </si>
  <si>
    <t>Issuing fees</t>
  </si>
  <si>
    <t>Other revenues</t>
  </si>
  <si>
    <t>Total revenues</t>
  </si>
  <si>
    <t>Claims paid</t>
  </si>
  <si>
    <t>Maturity and Surrender of polices</t>
  </si>
  <si>
    <t>Subrogation</t>
  </si>
  <si>
    <t>Net claims paid</t>
  </si>
  <si>
    <t>Net change of outstanding claims provision</t>
  </si>
  <si>
    <t>Allocated admistrative and general expenses</t>
  </si>
  <si>
    <t>Excess of loss premuim</t>
  </si>
  <si>
    <t>Commision paid</t>
  </si>
  <si>
    <t>Other expenses related to underwriting</t>
  </si>
  <si>
    <t>Net claims cost</t>
  </si>
  <si>
    <t>Income tax</t>
  </si>
  <si>
    <t>Board of directors remuneration</t>
  </si>
  <si>
    <t>Jordan Universities fees</t>
  </si>
  <si>
    <t>Research  fees</t>
  </si>
  <si>
    <t>Vocational training fees</t>
  </si>
  <si>
    <t>Impairment of receivables and notes receivable</t>
  </si>
  <si>
    <t>Deprecaition and amortization</t>
  </si>
  <si>
    <t>Impairment of real estate investments</t>
  </si>
  <si>
    <t>Impairment of property and equipment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</si>
  <si>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</si>
  <si>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</si>
  <si>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</si>
  <si>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</si>
  <si>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</si>
  <si>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</si>
  <si>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</si>
  <si>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Return on Assets %</t>
  </si>
  <si>
    <t>Return on Equity %</t>
  </si>
  <si>
    <t>loss Ratio</t>
  </si>
  <si>
    <t>Operating Profit margine</t>
  </si>
  <si>
    <t>Retention Ratio</t>
  </si>
  <si>
    <t xml:space="preserve">Net Realized Premiums to Shareholders Equity % </t>
  </si>
  <si>
    <t>Net Technical Reserves to Net Realized Premiums %</t>
  </si>
  <si>
    <t>Debt Ratio %</t>
  </si>
  <si>
    <t>Equity Ratio %</t>
  </si>
  <si>
    <t>Total Assets Turnover (Times )</t>
  </si>
  <si>
    <t>Fixed Assets Turnover (Times)</t>
  </si>
  <si>
    <t>Rights of policyholders</t>
  </si>
  <si>
    <t>Share of policyholder from investments revenue</t>
  </si>
  <si>
    <t>Share of policyholder from gains (losses)of financail assets and investments</t>
  </si>
  <si>
    <t xml:space="preserve">Less: Share of Shareholders of the investment returns of insurance installments
 </t>
  </si>
  <si>
    <t>Share of policyholders from impairment loss in financail assets held to maturity</t>
  </si>
  <si>
    <t>Reserves of policyholders</t>
  </si>
  <si>
    <t>others</t>
  </si>
  <si>
    <t>Net current of policyholders</t>
  </si>
  <si>
    <t>Revenue and expenses of stockholders</t>
  </si>
  <si>
    <t>Share of stockholders from investments revenue</t>
  </si>
  <si>
    <t xml:space="preserve"> Share of Shareholders of the investment returns of insurance installments</t>
  </si>
  <si>
    <t>Share of shareholders from gains (losses)of financail assets and investments</t>
  </si>
  <si>
    <t>employees expenses</t>
  </si>
  <si>
    <t xml:space="preserve"> admistrative and general expenses</t>
  </si>
  <si>
    <t>Share of shareholders from impairment loss in financail assets held to maturity</t>
  </si>
  <si>
    <t>Other expenses</t>
  </si>
  <si>
    <t>Totals</t>
  </si>
  <si>
    <t xml:space="preserve">Dividends from subsidiaries companies  </t>
  </si>
  <si>
    <t>Income befor tax and fees</t>
  </si>
  <si>
    <t>Income pertaining to company`s stockholders</t>
  </si>
  <si>
    <t>Non controlling interest</t>
  </si>
  <si>
    <t>Income for stockholders</t>
  </si>
  <si>
    <t>known expenses to cover administrative expenses</t>
  </si>
  <si>
    <t>البركة للتكافل</t>
  </si>
  <si>
    <t>AL BARAKAH TAKAFUL CO.LTD</t>
  </si>
  <si>
    <t>Income Statement (JD)</t>
  </si>
  <si>
    <t>(بيان الدخل (دينار</t>
  </si>
  <si>
    <t>Revenues</t>
  </si>
  <si>
    <t>Claims, Losses and Expenses</t>
  </si>
  <si>
    <t>Financail Ratio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</si>
</sst>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scheme val="minor"/>
    </font>
    <font>
      <sz val="12"/>
      <color indexed="18"/>
      <name val="Arabic Transparent"/>
      <charset val="178"/>
    </font>
    <font>
      <sz val="12"/>
      <color indexed="18"/>
      <name val="Times New Roman"/>
      <family val="1"/>
    </font>
    <font>
      <b/>
      <sz val="18"/>
      <color theme="1"/>
      <name val="Calibri"/>
      <family val="2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18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dashed">
        <color indexed="18"/>
      </bottom>
      <diagonal/>
    </border>
    <border>
      <left style="thin">
        <color indexed="18"/>
      </left>
      <right style="thin">
        <color indexed="18"/>
      </right>
      <top style="dashed">
        <color indexed="18"/>
      </top>
      <bottom style="dashed">
        <color indexed="18"/>
      </bottom>
      <diagonal/>
    </border>
    <border>
      <left style="thin">
        <color indexed="18"/>
      </left>
      <right style="thin">
        <color indexed="18"/>
      </right>
      <top style="dashed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thin">
        <color indexed="18"/>
      </top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right" vertical="center"/>
    </xf>
    <xf numFmtId="0" fontId="3" fillId="0" borderId="0" xfId="0" applyFont="1"/>
    <xf numFmtId="0" fontId="1" fillId="0" borderId="6" xfId="0" applyFont="1" applyFill="1" applyBorder="1" applyAlignment="1">
      <alignment horizontal="right" vertical="center"/>
    </xf>
    <xf numFmtId="0" fontId="1" fillId="0" borderId="7" xfId="0" applyFont="1" applyFill="1" applyBorder="1" applyAlignment="1">
      <alignment horizontal="right" vertical="center"/>
    </xf>
    <xf numFmtId="164" fontId="0" fillId="0" borderId="0" xfId="0" applyNumberFormat="1" applyAlignment="1">
      <alignment horizontal="center"/>
    </xf>
    <xf numFmtId="0" fontId="1" fillId="0" borderId="8" xfId="0" applyFont="1" applyFill="1" applyBorder="1" applyAlignment="1">
      <alignment horizontal="right" vertical="center"/>
    </xf>
    <xf numFmtId="164" fontId="1" fillId="0" borderId="10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right" vertical="center"/>
    </xf>
    <xf numFmtId="164" fontId="1" fillId="0" borderId="0" xfId="0" applyNumberFormat="1" applyFont="1" applyFill="1" applyBorder="1" applyAlignment="1">
      <alignment horizontal="center" vertical="center"/>
    </xf>
    <xf numFmtId="4" fontId="1" fillId="0" borderId="6" xfId="0" applyNumberFormat="1" applyFont="1" applyFill="1" applyBorder="1" applyAlignment="1">
      <alignment horizontal="center" vertical="center"/>
    </xf>
    <xf numFmtId="4" fontId="1" fillId="0" borderId="7" xfId="0" applyNumberFormat="1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center" vertical="center"/>
    </xf>
    <xf numFmtId="4" fontId="0" fillId="0" borderId="0" xfId="0" applyNumberFormat="1" applyAlignment="1">
      <alignment horizontal="center"/>
    </xf>
    <xf numFmtId="4" fontId="1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6" fillId="0" borderId="0" xfId="0" applyFont="1" applyFill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2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right" vertical="center"/>
    </xf>
    <xf numFmtId="3" fontId="2" fillId="0" borderId="2" xfId="0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right" vertical="center"/>
    </xf>
    <xf numFmtId="14" fontId="2" fillId="0" borderId="4" xfId="0" applyNumberFormat="1" applyFont="1" applyBorder="1" applyAlignment="1">
      <alignment horizontal="center" vertical="center"/>
    </xf>
    <xf numFmtId="14" fontId="2" fillId="0" borderId="4" xfId="0" applyNumberFormat="1" applyFont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14" fontId="2" fillId="0" borderId="2" xfId="0" applyNumberFormat="1" applyFont="1" applyBorder="1" applyAlignment="1">
      <alignment horizontal="right" vertical="center"/>
    </xf>
    <xf numFmtId="0" fontId="2" fillId="0" borderId="11" xfId="0" applyFont="1" applyFill="1" applyBorder="1" applyAlignment="1">
      <alignment vertical="center"/>
    </xf>
    <xf numFmtId="3" fontId="2" fillId="0" borderId="11" xfId="0" applyNumberFormat="1" applyFont="1" applyBorder="1" applyAlignment="1">
      <alignment horizontal="right" vertical="center"/>
    </xf>
    <xf numFmtId="0" fontId="2" fillId="0" borderId="12" xfId="0" applyFont="1" applyFill="1" applyBorder="1" applyAlignment="1">
      <alignment vertical="center"/>
    </xf>
    <xf numFmtId="3" fontId="2" fillId="0" borderId="12" xfId="0" applyNumberFormat="1" applyFont="1" applyBorder="1" applyAlignment="1">
      <alignment horizontal="right" vertical="center"/>
    </xf>
    <xf numFmtId="14" fontId="2" fillId="0" borderId="12" xfId="0" applyNumberFormat="1" applyFont="1" applyBorder="1" applyAlignment="1">
      <alignment horizontal="right" vertical="center"/>
    </xf>
    <xf numFmtId="0" fontId="2" fillId="0" borderId="5" xfId="0" applyFont="1" applyFill="1" applyBorder="1" applyAlignment="1">
      <alignment vertical="center"/>
    </xf>
    <xf numFmtId="3" fontId="2" fillId="0" borderId="5" xfId="0" applyNumberFormat="1" applyFont="1" applyBorder="1" applyAlignment="1">
      <alignment horizontal="right" vertical="center"/>
    </xf>
    <xf numFmtId="14" fontId="2" fillId="0" borderId="5" xfId="0" applyNumberFormat="1" applyFont="1" applyBorder="1" applyAlignment="1">
      <alignment horizontal="right" vertical="center"/>
    </xf>
    <xf numFmtId="3" fontId="2" fillId="0" borderId="3" xfId="0" applyNumberFormat="1" applyFont="1" applyBorder="1" applyAlignment="1">
      <alignment horizontal="right" vertical="center"/>
    </xf>
    <xf numFmtId="3" fontId="2" fillId="0" borderId="4" xfId="0" applyNumberFormat="1" applyFont="1" applyBorder="1" applyAlignment="1">
      <alignment horizontal="right" vertical="center"/>
    </xf>
    <xf numFmtId="2" fontId="2" fillId="0" borderId="4" xfId="0" applyNumberFormat="1" applyFont="1" applyBorder="1" applyAlignment="1">
      <alignment horizontal="right" vertical="center"/>
    </xf>
    <xf numFmtId="3" fontId="6" fillId="0" borderId="0" xfId="0" applyNumberFormat="1" applyFont="1" applyAlignment="1">
      <alignment horizontal="right" vertical="center"/>
    </xf>
    <xf numFmtId="0" fontId="7" fillId="0" borderId="0" xfId="0" applyFont="1" applyFill="1" applyAlignment="1">
      <alignment vertical="center"/>
    </xf>
    <xf numFmtId="3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2" fillId="0" borderId="9" xfId="0" applyFont="1" applyFill="1" applyBorder="1" applyAlignment="1">
      <alignment vertical="center"/>
    </xf>
    <xf numFmtId="3" fontId="2" fillId="0" borderId="9" xfId="0" applyNumberFormat="1" applyFont="1" applyBorder="1" applyAlignment="1">
      <alignment horizontal="right" vertical="center"/>
    </xf>
    <xf numFmtId="2" fontId="2" fillId="0" borderId="9" xfId="0" applyNumberFormat="1" applyFont="1" applyBorder="1" applyAlignment="1">
      <alignment horizontal="right" vertical="center"/>
    </xf>
    <xf numFmtId="3" fontId="0" fillId="0" borderId="0" xfId="0" applyNumberFormat="1" applyAlignment="1">
      <alignment horizontal="right"/>
    </xf>
    <xf numFmtId="0" fontId="8" fillId="0" borderId="0" xfId="0" applyFont="1" applyFill="1" applyAlignment="1">
      <alignment horizontal="right" vertical="center"/>
    </xf>
    <xf numFmtId="14" fontId="2" fillId="0" borderId="1" xfId="0" applyNumberFormat="1" applyFont="1" applyBorder="1" applyAlignment="1">
      <alignment horizontal="right" vertical="center"/>
    </xf>
    <xf numFmtId="4" fontId="9" fillId="0" borderId="0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right" vertical="center"/>
    </xf>
    <xf numFmtId="4" fontId="2" fillId="0" borderId="4" xfId="0" applyNumberFormat="1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right" vertical="center"/>
    </xf>
    <xf numFmtId="4" fontId="2" fillId="0" borderId="5" xfId="0" applyNumberFormat="1" applyFont="1" applyFill="1" applyBorder="1" applyAlignment="1">
      <alignment horizontal="center" vertical="center"/>
    </xf>
    <xf numFmtId="2" fontId="2" fillId="0" borderId="5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1971675</xdr:colOff>
      <xdr:row>96</xdr:row>
      <xdr:rowOff>85725</xdr:rowOff>
    </xdr:from>
    <xdr:ext cx="184731" cy="264560"/>
    <xdr:sp macro="" textlink="">
      <xdr:nvSpPr>
        <xdr:cNvPr id="3" name="TextBox 2"/>
        <xdr:cNvSpPr txBox="1"/>
      </xdr:nvSpPr>
      <xdr:spPr>
        <a:xfrm>
          <a:off x="7019925" y="3562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F2:I169"/>
  <sheetViews>
    <sheetView tabSelected="1" topLeftCell="F160" workbookViewId="0">
      <selection activeCell="G12" sqref="G12"/>
    </sheetView>
  </sheetViews>
  <sheetFormatPr defaultRowHeight="15"/>
  <cols>
    <col min="6" max="6" width="74.42578125" bestFit="1" customWidth="1"/>
    <col min="7" max="8" width="17.7109375" style="20" customWidth="1"/>
    <col min="9" max="9" width="60.7109375" customWidth="1"/>
  </cols>
  <sheetData>
    <row r="2" spans="6:9" ht="15.75">
      <c r="F2" s="22" t="s">
        <v>285</v>
      </c>
      <c r="G2" s="23">
        <v>121031</v>
      </c>
      <c r="H2"/>
      <c r="I2" s="23" t="s">
        <v>284</v>
      </c>
    </row>
    <row r="3" spans="6:9">
      <c r="G3"/>
      <c r="H3"/>
      <c r="I3" s="24"/>
    </row>
    <row r="4" spans="6:9" ht="18.75">
      <c r="F4" s="25"/>
      <c r="G4" s="26">
        <v>2009</v>
      </c>
      <c r="H4" s="26">
        <v>2008</v>
      </c>
      <c r="I4" s="27" t="s">
        <v>204</v>
      </c>
    </row>
    <row r="5" spans="6:9" ht="24.95" customHeight="1">
      <c r="F5" s="5" t="s">
        <v>206</v>
      </c>
      <c r="G5" s="28">
        <v>1</v>
      </c>
      <c r="H5" s="28">
        <v>1</v>
      </c>
      <c r="I5" s="29" t="s">
        <v>196</v>
      </c>
    </row>
    <row r="6" spans="6:9" ht="24.95" customHeight="1">
      <c r="F6" s="2" t="s">
        <v>207</v>
      </c>
      <c r="G6" s="30">
        <v>2.8</v>
      </c>
      <c r="H6" s="30">
        <v>2.11</v>
      </c>
      <c r="I6" s="31" t="s">
        <v>197</v>
      </c>
    </row>
    <row r="7" spans="6:9" ht="24.95" customHeight="1">
      <c r="F7" s="2" t="s">
        <v>208</v>
      </c>
      <c r="G7" s="32">
        <v>24264457</v>
      </c>
      <c r="H7" s="32">
        <v>89052560</v>
      </c>
      <c r="I7" s="33" t="s">
        <v>198</v>
      </c>
    </row>
    <row r="8" spans="6:9" ht="24.95" customHeight="1">
      <c r="F8" s="2" t="s">
        <v>209</v>
      </c>
      <c r="G8" s="32">
        <v>10965835</v>
      </c>
      <c r="H8" s="32">
        <v>48691134</v>
      </c>
      <c r="I8" s="33" t="s">
        <v>199</v>
      </c>
    </row>
    <row r="9" spans="6:9" ht="24.95" customHeight="1">
      <c r="F9" s="2" t="s">
        <v>210</v>
      </c>
      <c r="G9" s="32">
        <v>6369</v>
      </c>
      <c r="H9" s="32">
        <v>34866</v>
      </c>
      <c r="I9" s="33" t="s">
        <v>200</v>
      </c>
    </row>
    <row r="10" spans="6:9" ht="24.95" customHeight="1">
      <c r="F10" s="2" t="s">
        <v>211</v>
      </c>
      <c r="G10" s="32">
        <f>+G60</f>
        <v>4444797</v>
      </c>
      <c r="H10" s="32">
        <f>+H60</f>
        <v>5944797</v>
      </c>
      <c r="I10" s="33" t="s">
        <v>201</v>
      </c>
    </row>
    <row r="11" spans="6:9" ht="24.95" customHeight="1">
      <c r="F11" s="2" t="s">
        <v>212</v>
      </c>
      <c r="G11" s="32">
        <f>+G6*G10</f>
        <v>12445431.6</v>
      </c>
      <c r="H11" s="32">
        <f>+H6*H10</f>
        <v>12543521.67</v>
      </c>
      <c r="I11" s="33" t="s">
        <v>202</v>
      </c>
    </row>
    <row r="12" spans="6:9" ht="24.95" customHeight="1">
      <c r="F12" s="6" t="s">
        <v>213</v>
      </c>
      <c r="G12" s="34">
        <v>40178</v>
      </c>
      <c r="H12" s="34">
        <v>39812</v>
      </c>
      <c r="I12" s="35" t="s">
        <v>203</v>
      </c>
    </row>
    <row r="13" spans="6:9">
      <c r="G13"/>
      <c r="H13"/>
      <c r="I13" s="24"/>
    </row>
    <row r="14" spans="6:9">
      <c r="G14"/>
      <c r="H14"/>
      <c r="I14" s="24"/>
    </row>
    <row r="15" spans="6:9" ht="18.75">
      <c r="F15" s="25" t="s">
        <v>0</v>
      </c>
      <c r="G15" s="26"/>
      <c r="H15" s="26"/>
      <c r="I15" s="27" t="s">
        <v>1</v>
      </c>
    </row>
    <row r="16" spans="6:9" ht="24.95" customHeight="1">
      <c r="F16" s="5" t="s">
        <v>2</v>
      </c>
      <c r="G16" s="36">
        <v>228361</v>
      </c>
      <c r="H16" s="36">
        <v>842701</v>
      </c>
      <c r="I16" s="29" t="s">
        <v>3</v>
      </c>
    </row>
    <row r="17" spans="6:9" ht="24.95" customHeight="1">
      <c r="F17" s="2" t="s">
        <v>4</v>
      </c>
      <c r="G17" s="33">
        <v>156225</v>
      </c>
      <c r="H17" s="33">
        <v>1641068</v>
      </c>
      <c r="I17" s="31" t="s">
        <v>5</v>
      </c>
    </row>
    <row r="18" spans="6:9" ht="24.95" customHeight="1">
      <c r="F18" s="2" t="s">
        <v>6</v>
      </c>
      <c r="G18" s="33">
        <v>225313</v>
      </c>
      <c r="H18" s="33">
        <v>1001497</v>
      </c>
      <c r="I18" s="33" t="s">
        <v>7</v>
      </c>
    </row>
    <row r="19" spans="6:9" ht="24.95" customHeight="1">
      <c r="F19" s="2" t="s">
        <v>8</v>
      </c>
      <c r="G19" s="33">
        <v>0</v>
      </c>
      <c r="H19" s="33">
        <v>0</v>
      </c>
      <c r="I19" s="33" t="s">
        <v>9</v>
      </c>
    </row>
    <row r="20" spans="6:9" ht="24.95" customHeight="1">
      <c r="F20" s="2" t="s">
        <v>10</v>
      </c>
      <c r="G20" s="33">
        <v>0</v>
      </c>
      <c r="H20" s="33">
        <v>0</v>
      </c>
      <c r="I20" s="33" t="s">
        <v>11</v>
      </c>
    </row>
    <row r="21" spans="6:9" ht="24.95" customHeight="1">
      <c r="F21" s="2" t="s">
        <v>12</v>
      </c>
      <c r="G21" s="33">
        <v>0</v>
      </c>
      <c r="H21" s="33">
        <v>0</v>
      </c>
      <c r="I21" s="33" t="s">
        <v>13</v>
      </c>
    </row>
    <row r="22" spans="6:9" ht="24.95" customHeight="1">
      <c r="F22" s="2" t="s">
        <v>14</v>
      </c>
      <c r="G22" s="33">
        <v>431825</v>
      </c>
      <c r="H22" s="33">
        <v>757353</v>
      </c>
      <c r="I22" s="33" t="s">
        <v>15</v>
      </c>
    </row>
    <row r="23" spans="6:9" ht="24.95" customHeight="1">
      <c r="F23" s="2" t="s">
        <v>16</v>
      </c>
      <c r="G23" s="33">
        <v>0</v>
      </c>
      <c r="H23" s="33">
        <v>0</v>
      </c>
      <c r="I23" s="37" t="s">
        <v>17</v>
      </c>
    </row>
    <row r="24" spans="6:9" ht="24.95" customHeight="1">
      <c r="F24" s="38" t="s">
        <v>18</v>
      </c>
      <c r="G24" s="39">
        <f>+G25-(G16+G17+G18+G22+G19+G20+G21)</f>
        <v>0</v>
      </c>
      <c r="H24" s="39">
        <f>+H25-(H16+H17+H18+H22+H19+H20+H21)</f>
        <v>0</v>
      </c>
      <c r="I24" s="39" t="s">
        <v>19</v>
      </c>
    </row>
    <row r="25" spans="6:9" ht="24.95" customHeight="1">
      <c r="F25" s="40" t="s">
        <v>20</v>
      </c>
      <c r="G25" s="41">
        <v>1041724</v>
      </c>
      <c r="H25" s="41">
        <v>4242619</v>
      </c>
      <c r="I25" s="42" t="s">
        <v>21</v>
      </c>
    </row>
    <row r="26" spans="6:9" ht="24.95" customHeight="1">
      <c r="F26" s="43"/>
      <c r="G26" s="44"/>
      <c r="H26" s="44"/>
      <c r="I26" s="45"/>
    </row>
    <row r="27" spans="6:9" ht="24.95" customHeight="1">
      <c r="F27" s="3" t="s">
        <v>22</v>
      </c>
      <c r="G27" s="46">
        <v>119378</v>
      </c>
      <c r="H27" s="46">
        <v>112273</v>
      </c>
      <c r="I27" s="46" t="s">
        <v>23</v>
      </c>
    </row>
    <row r="28" spans="6:9" ht="24.95" customHeight="1">
      <c r="F28" s="2" t="s">
        <v>24</v>
      </c>
      <c r="G28" s="33">
        <v>1587098</v>
      </c>
      <c r="H28" s="33">
        <v>133945</v>
      </c>
      <c r="I28" s="33" t="s">
        <v>25</v>
      </c>
    </row>
    <row r="29" spans="6:9" ht="24.95" customHeight="1">
      <c r="F29" s="2" t="s">
        <v>26</v>
      </c>
      <c r="G29" s="33">
        <v>726758</v>
      </c>
      <c r="H29" s="33">
        <v>1045007</v>
      </c>
      <c r="I29" s="33" t="s">
        <v>27</v>
      </c>
    </row>
    <row r="30" spans="6:9" ht="24.95" customHeight="1">
      <c r="F30" s="2" t="s">
        <v>28</v>
      </c>
      <c r="G30" s="33">
        <v>280178</v>
      </c>
      <c r="H30" s="33">
        <v>121797</v>
      </c>
      <c r="I30" s="33" t="s">
        <v>29</v>
      </c>
    </row>
    <row r="31" spans="6:9" ht="24.95" customHeight="1">
      <c r="F31" s="2" t="s">
        <v>30</v>
      </c>
      <c r="G31" s="33">
        <v>0</v>
      </c>
      <c r="H31" s="33">
        <v>0</v>
      </c>
      <c r="I31" s="33" t="s">
        <v>31</v>
      </c>
    </row>
    <row r="32" spans="6:9" ht="24.95" customHeight="1">
      <c r="F32" s="2" t="s">
        <v>32</v>
      </c>
      <c r="G32" s="33">
        <v>2388592</v>
      </c>
      <c r="H32" s="33">
        <v>2423975</v>
      </c>
      <c r="I32" s="33" t="s">
        <v>33</v>
      </c>
    </row>
    <row r="33" spans="6:9" ht="24.95" customHeight="1">
      <c r="F33" s="2" t="s">
        <v>34</v>
      </c>
      <c r="G33" s="33">
        <v>59820</v>
      </c>
      <c r="H33" s="33">
        <v>19845</v>
      </c>
      <c r="I33" s="33" t="s">
        <v>35</v>
      </c>
    </row>
    <row r="34" spans="6:9" ht="24.95" customHeight="1">
      <c r="F34" s="2" t="s">
        <v>36</v>
      </c>
      <c r="G34" s="33">
        <f>+G35-(G25+G27+G28+G29+G30+G31+G32+G33)</f>
        <v>81986</v>
      </c>
      <c r="H34" s="33">
        <f>+H35-(H25+H27+H28+H29+H30+H31+H32+H33)</f>
        <v>71854</v>
      </c>
      <c r="I34" s="33" t="s">
        <v>37</v>
      </c>
    </row>
    <row r="35" spans="6:9" ht="24.95" customHeight="1">
      <c r="F35" s="6" t="s">
        <v>38</v>
      </c>
      <c r="G35" s="47">
        <v>6285534</v>
      </c>
      <c r="H35" s="47">
        <v>8171315</v>
      </c>
      <c r="I35" s="48" t="s">
        <v>39</v>
      </c>
    </row>
    <row r="36" spans="6:9">
      <c r="G36" s="11"/>
      <c r="H36" s="11"/>
    </row>
    <row r="37" spans="6:9" ht="18.75">
      <c r="F37" s="25" t="s">
        <v>40</v>
      </c>
      <c r="G37" s="49"/>
      <c r="H37" s="49"/>
      <c r="I37" s="27" t="s">
        <v>41</v>
      </c>
    </row>
    <row r="38" spans="6:9" ht="15.75">
      <c r="F38" s="50" t="s">
        <v>42</v>
      </c>
      <c r="G38" s="51"/>
      <c r="H38" s="51"/>
      <c r="I38" s="52" t="s">
        <v>43</v>
      </c>
    </row>
    <row r="39" spans="6:9" ht="20.100000000000001" customHeight="1">
      <c r="F39" s="5" t="s">
        <v>44</v>
      </c>
      <c r="G39" s="36">
        <v>1790797</v>
      </c>
      <c r="H39" s="36">
        <v>1747419</v>
      </c>
      <c r="I39" s="29" t="s">
        <v>45</v>
      </c>
    </row>
    <row r="40" spans="6:9" ht="20.100000000000001" customHeight="1">
      <c r="F40" s="2" t="s">
        <v>46</v>
      </c>
      <c r="G40" s="33">
        <v>2223289</v>
      </c>
      <c r="H40" s="33">
        <v>1072412</v>
      </c>
      <c r="I40" s="33" t="s">
        <v>47</v>
      </c>
    </row>
    <row r="41" spans="6:9" ht="20.100000000000001" customHeight="1">
      <c r="F41" s="2" t="s">
        <v>48</v>
      </c>
      <c r="G41" s="33">
        <v>0</v>
      </c>
      <c r="H41" s="33">
        <v>0</v>
      </c>
      <c r="I41" s="33" t="s">
        <v>49</v>
      </c>
    </row>
    <row r="42" spans="6:9" ht="20.100000000000001" customHeight="1">
      <c r="F42" s="2" t="s">
        <v>50</v>
      </c>
      <c r="G42" s="33">
        <f>+G43-G39-G40-G41</f>
        <v>0</v>
      </c>
      <c r="H42" s="33">
        <f>+H43-H39-H40-H41</f>
        <v>60000</v>
      </c>
      <c r="I42" s="33" t="s">
        <v>51</v>
      </c>
    </row>
    <row r="43" spans="6:9" ht="20.100000000000001" customHeight="1">
      <c r="F43" s="2" t="s">
        <v>52</v>
      </c>
      <c r="G43" s="33">
        <v>4014086</v>
      </c>
      <c r="H43" s="33">
        <v>2879831</v>
      </c>
      <c r="I43" s="33" t="s">
        <v>53</v>
      </c>
    </row>
    <row r="44" spans="6:9" ht="20.100000000000001" customHeight="1">
      <c r="F44" s="2" t="s">
        <v>54</v>
      </c>
      <c r="G44" s="33">
        <v>0</v>
      </c>
      <c r="H44" s="33">
        <v>0</v>
      </c>
      <c r="I44" s="33" t="s">
        <v>55</v>
      </c>
    </row>
    <row r="45" spans="6:9" ht="20.100000000000001" customHeight="1">
      <c r="F45" s="40" t="s">
        <v>56</v>
      </c>
      <c r="G45" s="41">
        <v>447360</v>
      </c>
      <c r="H45" s="41">
        <v>1483583</v>
      </c>
      <c r="I45" s="42" t="s">
        <v>57</v>
      </c>
    </row>
    <row r="46" spans="6:9" ht="20.100000000000001" customHeight="1">
      <c r="F46" s="2" t="s">
        <v>58</v>
      </c>
      <c r="G46" s="33">
        <v>22554</v>
      </c>
      <c r="H46" s="33">
        <v>18187</v>
      </c>
      <c r="I46" s="33" t="s">
        <v>59</v>
      </c>
    </row>
    <row r="47" spans="6:9" ht="20.100000000000001" customHeight="1">
      <c r="F47" s="40" t="s">
        <v>60</v>
      </c>
      <c r="G47" s="41">
        <v>650347</v>
      </c>
      <c r="H47" s="41">
        <v>417093</v>
      </c>
      <c r="I47" s="42" t="s">
        <v>61</v>
      </c>
    </row>
    <row r="48" spans="6:9" ht="20.100000000000001" customHeight="1">
      <c r="F48" s="2" t="s">
        <v>62</v>
      </c>
      <c r="G48" s="33">
        <v>47742</v>
      </c>
      <c r="H48" s="33">
        <v>33691</v>
      </c>
      <c r="I48" s="31" t="s">
        <v>63</v>
      </c>
    </row>
    <row r="49" spans="6:9" ht="20.100000000000001" customHeight="1">
      <c r="F49" s="2" t="s">
        <v>64</v>
      </c>
      <c r="G49" s="33">
        <v>0</v>
      </c>
      <c r="H49" s="33">
        <v>0</v>
      </c>
      <c r="I49" s="33" t="s">
        <v>65</v>
      </c>
    </row>
    <row r="50" spans="6:9" ht="20.100000000000001" customHeight="1">
      <c r="F50" s="2" t="s">
        <v>66</v>
      </c>
      <c r="G50" s="33">
        <v>0</v>
      </c>
      <c r="H50" s="33">
        <v>0</v>
      </c>
      <c r="I50" s="33" t="s">
        <v>67</v>
      </c>
    </row>
    <row r="51" spans="6:9" ht="20.100000000000001" customHeight="1">
      <c r="F51" s="2" t="s">
        <v>68</v>
      </c>
      <c r="G51" s="33">
        <v>0</v>
      </c>
      <c r="H51" s="33">
        <v>0</v>
      </c>
      <c r="I51" s="33" t="s">
        <v>69</v>
      </c>
    </row>
    <row r="52" spans="6:9" ht="20.100000000000001" customHeight="1">
      <c r="F52" s="2" t="s">
        <v>70</v>
      </c>
      <c r="G52" s="33">
        <v>0</v>
      </c>
      <c r="H52" s="33">
        <v>0</v>
      </c>
      <c r="I52" s="33" t="s">
        <v>71</v>
      </c>
    </row>
    <row r="53" spans="6:9" ht="20.100000000000001" customHeight="1">
      <c r="F53" s="2" t="s">
        <v>72</v>
      </c>
      <c r="G53" s="33">
        <f>+G54-(G44+G45+G46+G47+G48+G49+G50+G51+G52+G43)</f>
        <v>219090</v>
      </c>
      <c r="H53" s="33">
        <f>+H54-(H44+H45+H46+H47+H48+H49+H50+H51+H52+H43)</f>
        <v>226217</v>
      </c>
      <c r="I53" s="33" t="s">
        <v>73</v>
      </c>
    </row>
    <row r="54" spans="6:9" ht="20.100000000000001" customHeight="1">
      <c r="F54" s="6" t="s">
        <v>74</v>
      </c>
      <c r="G54" s="47">
        <v>5401179</v>
      </c>
      <c r="H54" s="47">
        <v>5058602</v>
      </c>
      <c r="I54" s="35" t="s">
        <v>75</v>
      </c>
    </row>
    <row r="55" spans="6:9" ht="20.100000000000001" customHeight="1">
      <c r="G55"/>
      <c r="H55"/>
      <c r="I55" s="24"/>
    </row>
    <row r="56" spans="6:9" ht="20.100000000000001" customHeight="1">
      <c r="F56" s="53" t="s">
        <v>261</v>
      </c>
      <c r="G56" s="54">
        <v>-4080302</v>
      </c>
      <c r="H56" s="54">
        <v>-2974366</v>
      </c>
      <c r="I56" s="55" t="s">
        <v>109</v>
      </c>
    </row>
    <row r="57" spans="6:9">
      <c r="G57"/>
      <c r="H57"/>
      <c r="I57" s="24"/>
    </row>
    <row r="58" spans="6:9" ht="15.75">
      <c r="F58" s="50" t="s">
        <v>76</v>
      </c>
      <c r="G58" s="51"/>
      <c r="H58" s="51"/>
      <c r="I58" s="52" t="s">
        <v>77</v>
      </c>
    </row>
    <row r="59" spans="6:9" ht="20.100000000000001" customHeight="1">
      <c r="F59" s="5" t="s">
        <v>78</v>
      </c>
      <c r="G59" s="36">
        <v>7000000</v>
      </c>
      <c r="H59" s="36">
        <v>6000000</v>
      </c>
      <c r="I59" s="29" t="s">
        <v>110</v>
      </c>
    </row>
    <row r="60" spans="6:9" ht="20.100000000000001" customHeight="1">
      <c r="F60" s="2" t="s">
        <v>112</v>
      </c>
      <c r="G60" s="33">
        <v>4444797</v>
      </c>
      <c r="H60" s="33">
        <v>5944797</v>
      </c>
      <c r="I60" s="31" t="s">
        <v>111</v>
      </c>
    </row>
    <row r="61" spans="6:9" ht="20.100000000000001" customHeight="1">
      <c r="F61" s="2" t="s">
        <v>79</v>
      </c>
      <c r="G61" s="33">
        <v>0</v>
      </c>
      <c r="H61" s="33">
        <v>0</v>
      </c>
      <c r="I61" s="33" t="s">
        <v>80</v>
      </c>
    </row>
    <row r="62" spans="6:9" ht="20.100000000000001" customHeight="1">
      <c r="F62" s="2" t="s">
        <v>81</v>
      </c>
      <c r="G62" s="33">
        <v>0</v>
      </c>
      <c r="H62" s="33">
        <v>0</v>
      </c>
      <c r="I62" s="33" t="s">
        <v>82</v>
      </c>
    </row>
    <row r="63" spans="6:9" ht="20.100000000000001" customHeight="1">
      <c r="F63" s="2" t="s">
        <v>83</v>
      </c>
      <c r="G63" s="33">
        <v>-473750</v>
      </c>
      <c r="H63" s="33">
        <v>-473750</v>
      </c>
      <c r="I63" s="33" t="s">
        <v>84</v>
      </c>
    </row>
    <row r="64" spans="6:9" ht="20.100000000000001" customHeight="1">
      <c r="F64" s="2" t="s">
        <v>85</v>
      </c>
      <c r="G64" s="33">
        <v>243653</v>
      </c>
      <c r="H64" s="33">
        <v>241851</v>
      </c>
      <c r="I64" s="33" t="s">
        <v>86</v>
      </c>
    </row>
    <row r="65" spans="6:9" ht="20.100000000000001" customHeight="1">
      <c r="F65" s="2" t="s">
        <v>87</v>
      </c>
      <c r="G65" s="33">
        <v>0</v>
      </c>
      <c r="H65" s="33">
        <v>0</v>
      </c>
      <c r="I65" s="33" t="s">
        <v>88</v>
      </c>
    </row>
    <row r="66" spans="6:9" ht="20.100000000000001" customHeight="1">
      <c r="F66" s="40" t="s">
        <v>89</v>
      </c>
      <c r="G66" s="41">
        <v>0</v>
      </c>
      <c r="H66" s="41">
        <v>0</v>
      </c>
      <c r="I66" s="42" t="s">
        <v>90</v>
      </c>
    </row>
    <row r="67" spans="6:9" ht="20.100000000000001" customHeight="1">
      <c r="F67" s="2" t="s">
        <v>91</v>
      </c>
      <c r="G67" s="33">
        <v>0</v>
      </c>
      <c r="H67" s="33">
        <v>0</v>
      </c>
      <c r="I67" s="33" t="s">
        <v>92</v>
      </c>
    </row>
    <row r="68" spans="6:9" ht="20.100000000000001" customHeight="1">
      <c r="F68" s="2" t="s">
        <v>93</v>
      </c>
      <c r="G68" s="33">
        <v>0</v>
      </c>
      <c r="H68" s="33">
        <v>0</v>
      </c>
      <c r="I68" s="33" t="s">
        <v>94</v>
      </c>
    </row>
    <row r="69" spans="6:9" ht="20.100000000000001" customHeight="1">
      <c r="F69" s="2" t="s">
        <v>95</v>
      </c>
      <c r="G69" s="33">
        <v>0</v>
      </c>
      <c r="H69" s="33">
        <v>0</v>
      </c>
      <c r="I69" s="31" t="s">
        <v>96</v>
      </c>
    </row>
    <row r="70" spans="6:9" ht="20.100000000000001" customHeight="1">
      <c r="F70" s="2" t="s">
        <v>97</v>
      </c>
      <c r="G70" s="33">
        <v>0</v>
      </c>
      <c r="H70" s="33">
        <v>217323</v>
      </c>
      <c r="I70" s="33" t="s">
        <v>98</v>
      </c>
    </row>
    <row r="71" spans="6:9" ht="20.100000000000001" customHeight="1">
      <c r="F71" s="2" t="s">
        <v>99</v>
      </c>
      <c r="G71" s="33">
        <v>749957</v>
      </c>
      <c r="H71" s="33">
        <v>156858</v>
      </c>
      <c r="I71" s="33" t="s">
        <v>100</v>
      </c>
    </row>
    <row r="72" spans="6:9" ht="20.100000000000001" customHeight="1">
      <c r="F72" s="2" t="s">
        <v>101</v>
      </c>
      <c r="G72" s="33">
        <f>SUM(G60:G71)</f>
        <v>4964657</v>
      </c>
      <c r="H72" s="33">
        <f>SUM(H60:H71)</f>
        <v>6087079</v>
      </c>
      <c r="I72" s="33" t="s">
        <v>102</v>
      </c>
    </row>
    <row r="73" spans="6:9" ht="20.100000000000001" customHeight="1">
      <c r="F73" s="2" t="s">
        <v>103</v>
      </c>
      <c r="G73" s="33">
        <v>0</v>
      </c>
      <c r="H73" s="33">
        <v>0</v>
      </c>
      <c r="I73" s="33" t="s">
        <v>104</v>
      </c>
    </row>
    <row r="74" spans="6:9" ht="20.100000000000001" customHeight="1">
      <c r="F74" s="2" t="s">
        <v>105</v>
      </c>
      <c r="G74" s="33">
        <f>+G72+G56</f>
        <v>884355</v>
      </c>
      <c r="H74" s="33">
        <f>+H72+H56</f>
        <v>3112713</v>
      </c>
      <c r="I74" s="33" t="s">
        <v>106</v>
      </c>
    </row>
    <row r="75" spans="6:9" ht="20.100000000000001" customHeight="1">
      <c r="F75" s="6" t="s">
        <v>107</v>
      </c>
      <c r="G75" s="47">
        <f>+G74+G54</f>
        <v>6285534</v>
      </c>
      <c r="H75" s="47">
        <f>+H74+H54</f>
        <v>8171315</v>
      </c>
      <c r="I75" s="35" t="s">
        <v>108</v>
      </c>
    </row>
    <row r="76" spans="6:9">
      <c r="G76" s="11"/>
      <c r="H76" s="11"/>
    </row>
    <row r="77" spans="6:9">
      <c r="G77" s="11"/>
      <c r="H77" s="11"/>
    </row>
    <row r="78" spans="6:9">
      <c r="G78" s="11"/>
      <c r="H78" s="11"/>
    </row>
    <row r="79" spans="6:9" ht="18.75">
      <c r="F79" s="25" t="s">
        <v>286</v>
      </c>
      <c r="G79" s="56"/>
      <c r="H79" s="56"/>
      <c r="I79" s="57" t="s">
        <v>287</v>
      </c>
    </row>
    <row r="80" spans="6:9" ht="15.75">
      <c r="F80" s="50" t="s">
        <v>288</v>
      </c>
      <c r="G80" s="51"/>
      <c r="H80" s="51"/>
      <c r="I80" s="52" t="s">
        <v>125</v>
      </c>
    </row>
    <row r="81" spans="6:9" ht="20.100000000000001" customHeight="1">
      <c r="F81" s="5" t="s">
        <v>214</v>
      </c>
      <c r="G81" s="36">
        <v>5432534</v>
      </c>
      <c r="H81" s="36">
        <v>5333147</v>
      </c>
      <c r="I81" s="29" t="s">
        <v>126</v>
      </c>
    </row>
    <row r="82" spans="6:9" ht="20.100000000000001" customHeight="1">
      <c r="F82" s="2" t="s">
        <v>215</v>
      </c>
      <c r="G82" s="33">
        <v>365268</v>
      </c>
      <c r="H82" s="33">
        <v>504647</v>
      </c>
      <c r="I82" s="31" t="s">
        <v>127</v>
      </c>
    </row>
    <row r="83" spans="6:9" ht="20.100000000000001" customHeight="1">
      <c r="F83" s="2" t="s">
        <v>216</v>
      </c>
      <c r="G83" s="33">
        <v>5067266</v>
      </c>
      <c r="H83" s="33">
        <v>4828500</v>
      </c>
      <c r="I83" s="33" t="s">
        <v>128</v>
      </c>
    </row>
    <row r="84" spans="6:9" ht="20.100000000000001" customHeight="1">
      <c r="F84" s="2" t="s">
        <v>217</v>
      </c>
      <c r="G84" s="33">
        <v>-43377</v>
      </c>
      <c r="H84" s="33">
        <v>-227612</v>
      </c>
      <c r="I84" s="33" t="s">
        <v>129</v>
      </c>
    </row>
    <row r="85" spans="6:9" ht="20.100000000000001" customHeight="1">
      <c r="F85" s="2" t="s">
        <v>218</v>
      </c>
      <c r="G85" s="33">
        <v>60000</v>
      </c>
      <c r="H85" s="33">
        <v>0</v>
      </c>
      <c r="I85" s="33" t="s">
        <v>130</v>
      </c>
    </row>
    <row r="86" spans="6:9" ht="20.100000000000001" customHeight="1">
      <c r="F86" s="2" t="s">
        <v>219</v>
      </c>
      <c r="G86" s="33">
        <v>5083889</v>
      </c>
      <c r="H86" s="33">
        <v>4600888</v>
      </c>
      <c r="I86" s="33" t="s">
        <v>131</v>
      </c>
    </row>
    <row r="87" spans="6:9" ht="20.100000000000001" customHeight="1">
      <c r="F87" s="2" t="s">
        <v>220</v>
      </c>
      <c r="G87" s="33">
        <v>86816</v>
      </c>
      <c r="H87" s="33">
        <v>110540</v>
      </c>
      <c r="I87" s="33" t="s">
        <v>132</v>
      </c>
    </row>
    <row r="88" spans="6:9" ht="20.100000000000001" customHeight="1">
      <c r="F88" s="2" t="s">
        <v>221</v>
      </c>
      <c r="G88" s="33">
        <v>277448</v>
      </c>
      <c r="H88" s="33">
        <v>216186</v>
      </c>
      <c r="I88" s="33" t="s">
        <v>133</v>
      </c>
    </row>
    <row r="89" spans="6:9" ht="20.100000000000001" customHeight="1">
      <c r="F89" s="2" t="s">
        <v>262</v>
      </c>
      <c r="G89" s="33"/>
      <c r="H89" s="33">
        <v>5412</v>
      </c>
      <c r="I89" s="33" t="s">
        <v>134</v>
      </c>
    </row>
    <row r="90" spans="6:9" ht="20.100000000000001" customHeight="1">
      <c r="F90" s="2" t="s">
        <v>263</v>
      </c>
      <c r="G90" s="33"/>
      <c r="H90" s="33">
        <v>-162175</v>
      </c>
      <c r="I90" s="33" t="s">
        <v>135</v>
      </c>
    </row>
    <row r="91" spans="6:9" ht="13.5" customHeight="1">
      <c r="F91" s="2" t="s">
        <v>222</v>
      </c>
      <c r="G91" s="33">
        <v>12592</v>
      </c>
      <c r="H91" s="33">
        <v>27670</v>
      </c>
      <c r="I91" s="31" t="s">
        <v>136</v>
      </c>
    </row>
    <row r="92" spans="6:9" ht="22.5" customHeight="1">
      <c r="F92" s="2" t="s">
        <v>264</v>
      </c>
      <c r="G92" s="33"/>
      <c r="H92" s="33"/>
      <c r="I92" s="33" t="s">
        <v>137</v>
      </c>
    </row>
    <row r="93" spans="6:9" ht="20.100000000000001" customHeight="1">
      <c r="F93" s="2" t="s">
        <v>265</v>
      </c>
      <c r="G93" s="33"/>
      <c r="H93" s="33"/>
      <c r="I93" s="33" t="s">
        <v>138</v>
      </c>
    </row>
    <row r="94" spans="6:9" ht="20.100000000000001" customHeight="1">
      <c r="F94" s="6" t="s">
        <v>223</v>
      </c>
      <c r="G94" s="47">
        <v>5460745</v>
      </c>
      <c r="H94" s="47">
        <v>4798521</v>
      </c>
      <c r="I94" s="47" t="s">
        <v>139</v>
      </c>
    </row>
    <row r="95" spans="6:9">
      <c r="G95" s="11"/>
      <c r="H95" s="11"/>
    </row>
    <row r="96" spans="6:9" ht="15.75">
      <c r="F96" s="50" t="s">
        <v>289</v>
      </c>
      <c r="G96" s="51"/>
      <c r="H96" s="51"/>
      <c r="I96" s="52" t="s">
        <v>140</v>
      </c>
    </row>
    <row r="97" spans="6:9" ht="20.100000000000001" customHeight="1">
      <c r="F97" s="5" t="s">
        <v>224</v>
      </c>
      <c r="G97" s="36">
        <v>5076563</v>
      </c>
      <c r="H97" s="36">
        <v>4522116</v>
      </c>
      <c r="I97" s="58" t="s">
        <v>141</v>
      </c>
    </row>
    <row r="98" spans="6:9" ht="20.100000000000001" customHeight="1">
      <c r="F98" s="3" t="s">
        <v>225</v>
      </c>
      <c r="G98" s="46">
        <v>0</v>
      </c>
      <c r="H98" s="46">
        <v>0</v>
      </c>
      <c r="I98" s="46" t="s">
        <v>142</v>
      </c>
    </row>
    <row r="99" spans="6:9" ht="20.100000000000001" customHeight="1">
      <c r="F99" s="40" t="s">
        <v>226</v>
      </c>
      <c r="G99" s="41">
        <v>398432</v>
      </c>
      <c r="H99" s="41">
        <v>246766</v>
      </c>
      <c r="I99" s="42" t="s">
        <v>143</v>
      </c>
    </row>
    <row r="100" spans="6:9" ht="20.100000000000001" customHeight="1">
      <c r="F100" s="2" t="s">
        <v>215</v>
      </c>
      <c r="G100" s="33">
        <v>198277</v>
      </c>
      <c r="H100" s="33">
        <v>233470</v>
      </c>
      <c r="I100" s="31" t="s">
        <v>127</v>
      </c>
    </row>
    <row r="101" spans="6:9" ht="20.100000000000001" customHeight="1">
      <c r="F101" s="2" t="s">
        <v>227</v>
      </c>
      <c r="G101" s="33">
        <v>4479854</v>
      </c>
      <c r="H101" s="33">
        <v>4041880</v>
      </c>
      <c r="I101" s="33" t="s">
        <v>144</v>
      </c>
    </row>
    <row r="102" spans="6:9" ht="20.100000000000001" customHeight="1">
      <c r="F102" s="2" t="s">
        <v>228</v>
      </c>
      <c r="G102" s="33">
        <v>1069095</v>
      </c>
      <c r="H102" s="33">
        <v>172444</v>
      </c>
      <c r="I102" s="33" t="s">
        <v>145</v>
      </c>
    </row>
    <row r="103" spans="6:9" ht="20.100000000000001" customHeight="1">
      <c r="F103" s="2" t="s">
        <v>229</v>
      </c>
      <c r="G103" s="33">
        <v>1358133</v>
      </c>
      <c r="H103" s="33">
        <v>1599945</v>
      </c>
      <c r="I103" s="33" t="s">
        <v>146</v>
      </c>
    </row>
    <row r="104" spans="6:9" ht="20.100000000000001" customHeight="1">
      <c r="F104" s="2" t="s">
        <v>230</v>
      </c>
      <c r="G104" s="33">
        <v>281771</v>
      </c>
      <c r="H104" s="33">
        <v>146575</v>
      </c>
      <c r="I104" s="33" t="s">
        <v>147</v>
      </c>
    </row>
    <row r="105" spans="6:9" ht="20.100000000000001" customHeight="1">
      <c r="F105" s="2" t="s">
        <v>231</v>
      </c>
      <c r="G105" s="33">
        <v>327457</v>
      </c>
      <c r="H105" s="33">
        <v>331474</v>
      </c>
      <c r="I105" s="33" t="s">
        <v>148</v>
      </c>
    </row>
    <row r="106" spans="6:9" ht="20.100000000000001" customHeight="1">
      <c r="F106" s="2" t="s">
        <v>232</v>
      </c>
      <c r="G106" s="33">
        <v>101594</v>
      </c>
      <c r="H106" s="33">
        <v>118445</v>
      </c>
      <c r="I106" s="33" t="s">
        <v>149</v>
      </c>
    </row>
    <row r="107" spans="6:9" ht="20.100000000000001" customHeight="1">
      <c r="F107" s="2" t="s">
        <v>233</v>
      </c>
      <c r="G107" s="33">
        <v>7617904</v>
      </c>
      <c r="H107" s="33">
        <v>6410763</v>
      </c>
      <c r="I107" s="33" t="s">
        <v>150</v>
      </c>
    </row>
    <row r="108" spans="6:9" ht="20.100000000000001" customHeight="1">
      <c r="F108" s="2" t="s">
        <v>266</v>
      </c>
      <c r="G108" s="33"/>
      <c r="H108" s="33"/>
      <c r="I108" s="33" t="s">
        <v>151</v>
      </c>
    </row>
    <row r="109" spans="6:9" ht="20.100000000000001" customHeight="1">
      <c r="F109" s="2" t="s">
        <v>234</v>
      </c>
      <c r="G109" s="33"/>
      <c r="H109" s="33"/>
      <c r="I109" s="31" t="s">
        <v>152</v>
      </c>
    </row>
    <row r="110" spans="6:9" ht="20.100000000000001" customHeight="1">
      <c r="F110" s="2" t="s">
        <v>239</v>
      </c>
      <c r="G110" s="33">
        <v>-448775</v>
      </c>
      <c r="H110" s="33">
        <v>-75000</v>
      </c>
      <c r="I110" s="33" t="s">
        <v>153</v>
      </c>
    </row>
    <row r="111" spans="6:9" ht="20.100000000000001" customHeight="1">
      <c r="F111" s="2" t="s">
        <v>267</v>
      </c>
      <c r="G111" s="33"/>
      <c r="H111" s="33"/>
      <c r="I111" s="33" t="s">
        <v>154</v>
      </c>
    </row>
    <row r="112" spans="6:9" ht="20.100000000000001" customHeight="1">
      <c r="F112" s="2" t="s">
        <v>268</v>
      </c>
      <c r="G112" s="33">
        <v>-2605934</v>
      </c>
      <c r="H112" s="33">
        <v>-1687242</v>
      </c>
      <c r="I112" s="33" t="s">
        <v>155</v>
      </c>
    </row>
    <row r="113" spans="6:9" ht="20.100000000000001" customHeight="1">
      <c r="F113" s="2" t="s">
        <v>269</v>
      </c>
      <c r="G113" s="33"/>
      <c r="H113" s="33"/>
      <c r="I113" s="33" t="s">
        <v>156</v>
      </c>
    </row>
    <row r="114" spans="6:9" ht="20.100000000000001" customHeight="1">
      <c r="F114" s="2" t="s">
        <v>283</v>
      </c>
      <c r="G114" s="33">
        <v>1358133</v>
      </c>
      <c r="H114" s="33">
        <v>1599945</v>
      </c>
      <c r="I114" s="33" t="s">
        <v>157</v>
      </c>
    </row>
    <row r="115" spans="6:9" ht="20.100000000000001" customHeight="1">
      <c r="F115" s="2" t="s">
        <v>270</v>
      </c>
      <c r="G115" s="33">
        <v>20660</v>
      </c>
      <c r="H115" s="33">
        <v>16236</v>
      </c>
      <c r="I115" s="33" t="s">
        <v>158</v>
      </c>
    </row>
    <row r="116" spans="6:9" ht="20.100000000000001" customHeight="1">
      <c r="F116" s="2" t="s">
        <v>272</v>
      </c>
      <c r="G116" s="33">
        <v>561714</v>
      </c>
      <c r="H116" s="33">
        <v>-486527</v>
      </c>
      <c r="I116" s="33" t="s">
        <v>159</v>
      </c>
    </row>
    <row r="117" spans="6:9" ht="20.100000000000001" customHeight="1">
      <c r="F117" s="2" t="s">
        <v>271</v>
      </c>
      <c r="G117" s="33"/>
      <c r="H117" s="33"/>
      <c r="I117" s="33" t="s">
        <v>160</v>
      </c>
    </row>
    <row r="118" spans="6:9" ht="20.100000000000001" customHeight="1">
      <c r="F118" s="2" t="s">
        <v>222</v>
      </c>
      <c r="G118" s="33">
        <v>30563</v>
      </c>
      <c r="H118" s="33">
        <v>14583</v>
      </c>
      <c r="I118" s="31" t="s">
        <v>161</v>
      </c>
    </row>
    <row r="119" spans="6:9" ht="20.100000000000001" customHeight="1">
      <c r="F119" s="2" t="s">
        <v>273</v>
      </c>
      <c r="G119" s="33">
        <v>-495798</v>
      </c>
      <c r="H119" s="33">
        <v>-484384</v>
      </c>
      <c r="I119" s="33" t="s">
        <v>162</v>
      </c>
    </row>
    <row r="120" spans="6:9" ht="20.100000000000001" customHeight="1">
      <c r="F120" s="2" t="s">
        <v>240</v>
      </c>
      <c r="G120" s="33">
        <v>-77172</v>
      </c>
      <c r="H120" s="33">
        <v>-71409</v>
      </c>
      <c r="I120" s="33" t="s">
        <v>163</v>
      </c>
    </row>
    <row r="121" spans="6:9" ht="20.100000000000001" customHeight="1">
      <c r="F121" s="2" t="s">
        <v>274</v>
      </c>
      <c r="G121" s="33">
        <v>-275607</v>
      </c>
      <c r="H121" s="33">
        <v>-318300</v>
      </c>
      <c r="I121" s="33" t="s">
        <v>164</v>
      </c>
    </row>
    <row r="122" spans="6:9" ht="20.100000000000001" customHeight="1">
      <c r="F122" s="2" t="s">
        <v>275</v>
      </c>
      <c r="G122" s="33"/>
      <c r="H122" s="33"/>
      <c r="I122" s="33" t="s">
        <v>165</v>
      </c>
    </row>
    <row r="123" spans="6:9" ht="20.100000000000001" customHeight="1">
      <c r="F123" s="2" t="s">
        <v>241</v>
      </c>
      <c r="G123" s="33"/>
      <c r="H123" s="33"/>
      <c r="I123" s="33" t="s">
        <v>166</v>
      </c>
    </row>
    <row r="124" spans="6:9" ht="20.100000000000001" customHeight="1">
      <c r="F124" s="40" t="s">
        <v>242</v>
      </c>
      <c r="G124" s="41">
        <v>-195</v>
      </c>
      <c r="H124" s="41">
        <v>-325</v>
      </c>
      <c r="I124" s="42" t="s">
        <v>167</v>
      </c>
    </row>
    <row r="125" spans="6:9" ht="20.100000000000001" customHeight="1">
      <c r="F125" s="2" t="s">
        <v>276</v>
      </c>
      <c r="G125" s="33">
        <v>-523592</v>
      </c>
      <c r="H125" s="33">
        <v>-799352</v>
      </c>
      <c r="I125" s="33" t="s">
        <v>168</v>
      </c>
    </row>
    <row r="126" spans="6:9" ht="20.100000000000001" customHeight="1">
      <c r="F126" s="40" t="s">
        <v>277</v>
      </c>
      <c r="G126" s="41">
        <v>598706</v>
      </c>
      <c r="H126" s="41">
        <v>-529533</v>
      </c>
      <c r="I126" s="41" t="s">
        <v>169</v>
      </c>
    </row>
    <row r="127" spans="6:9" ht="20.100000000000001" customHeight="1">
      <c r="F127" s="2" t="s">
        <v>278</v>
      </c>
      <c r="G127" s="33">
        <v>0</v>
      </c>
      <c r="H127" s="33">
        <v>0</v>
      </c>
      <c r="I127" s="37" t="s">
        <v>170</v>
      </c>
    </row>
    <row r="128" spans="6:9" ht="20.100000000000001" customHeight="1">
      <c r="F128" s="3" t="s">
        <v>279</v>
      </c>
      <c r="G128" s="46">
        <v>598706</v>
      </c>
      <c r="H128" s="46">
        <v>-529533</v>
      </c>
      <c r="I128" s="46" t="s">
        <v>171</v>
      </c>
    </row>
    <row r="129" spans="6:9" ht="20.100000000000001" customHeight="1">
      <c r="F129" s="40" t="s">
        <v>234</v>
      </c>
      <c r="G129" s="41">
        <v>4015</v>
      </c>
      <c r="H129" s="41">
        <v>2000</v>
      </c>
      <c r="I129" s="42" t="s">
        <v>152</v>
      </c>
    </row>
    <row r="130" spans="6:9" ht="20.100000000000001" customHeight="1">
      <c r="F130" s="2" t="s">
        <v>235</v>
      </c>
      <c r="G130" s="33"/>
      <c r="H130" s="33"/>
      <c r="I130" s="31" t="s">
        <v>172</v>
      </c>
    </row>
    <row r="131" spans="6:9" ht="20.100000000000001" customHeight="1">
      <c r="F131" s="2" t="s">
        <v>236</v>
      </c>
      <c r="G131" s="33"/>
      <c r="H131" s="33"/>
      <c r="I131" s="33" t="s">
        <v>173</v>
      </c>
    </row>
    <row r="132" spans="6:9" ht="20.100000000000001" customHeight="1">
      <c r="F132" s="2" t="s">
        <v>237</v>
      </c>
      <c r="G132" s="33"/>
      <c r="H132" s="33"/>
      <c r="I132" s="33" t="s">
        <v>174</v>
      </c>
    </row>
    <row r="133" spans="6:9" ht="20.100000000000001" customHeight="1">
      <c r="F133" s="2" t="s">
        <v>238</v>
      </c>
      <c r="G133" s="33">
        <v>122</v>
      </c>
      <c r="H133" s="33">
        <v>84</v>
      </c>
      <c r="I133" s="33" t="s">
        <v>175</v>
      </c>
    </row>
    <row r="134" spans="6:9" ht="20.100000000000001" customHeight="1">
      <c r="F134" s="6" t="s">
        <v>282</v>
      </c>
      <c r="G134" s="47">
        <v>594569</v>
      </c>
      <c r="H134" s="47">
        <v>-531617</v>
      </c>
      <c r="I134" s="47" t="s">
        <v>176</v>
      </c>
    </row>
    <row r="135" spans="6:9" ht="20.100000000000001" customHeight="1">
      <c r="G135" s="13"/>
      <c r="H135" s="13"/>
      <c r="I135" s="14"/>
    </row>
    <row r="136" spans="6:9" ht="20.100000000000001" customHeight="1">
      <c r="F136" s="5" t="s">
        <v>280</v>
      </c>
      <c r="G136" s="36">
        <v>594569</v>
      </c>
      <c r="H136" s="36">
        <v>-531617</v>
      </c>
      <c r="I136" s="36" t="s">
        <v>177</v>
      </c>
    </row>
    <row r="137" spans="6:9" ht="20.100000000000001" customHeight="1">
      <c r="F137" s="6" t="s">
        <v>281</v>
      </c>
      <c r="G137" s="47">
        <v>0</v>
      </c>
      <c r="H137" s="47">
        <v>0</v>
      </c>
      <c r="I137" s="47" t="s">
        <v>104</v>
      </c>
    </row>
    <row r="138" spans="6:9">
      <c r="G138" s="15"/>
      <c r="H138" s="15"/>
      <c r="I138" s="1"/>
    </row>
    <row r="139" spans="6:9" ht="18.75">
      <c r="F139" s="25" t="s">
        <v>113</v>
      </c>
      <c r="G139" s="49"/>
      <c r="H139" s="49"/>
      <c r="I139" s="27" t="s">
        <v>114</v>
      </c>
    </row>
    <row r="140" spans="6:9" ht="20.100000000000001" customHeight="1">
      <c r="F140" s="5" t="s">
        <v>115</v>
      </c>
      <c r="G140" s="36">
        <f>729974+333</f>
        <v>730307</v>
      </c>
      <c r="H140" s="36">
        <f>1638494-4708</f>
        <v>1633786</v>
      </c>
      <c r="I140" s="29" t="s">
        <v>116</v>
      </c>
    </row>
    <row r="141" spans="6:9" ht="20.100000000000001" customHeight="1">
      <c r="F141" s="2" t="s">
        <v>117</v>
      </c>
      <c r="G141" s="33">
        <v>-1379180</v>
      </c>
      <c r="H141" s="33">
        <v>-2632986</v>
      </c>
      <c r="I141" s="31" t="s">
        <v>118</v>
      </c>
    </row>
    <row r="142" spans="6:9" ht="20.100000000000001" customHeight="1">
      <c r="F142" s="2" t="s">
        <v>119</v>
      </c>
      <c r="G142" s="33">
        <v>771610</v>
      </c>
      <c r="H142" s="33">
        <v>1729174</v>
      </c>
      <c r="I142" s="31" t="s">
        <v>120</v>
      </c>
    </row>
    <row r="143" spans="6:9" ht="20.100000000000001" customHeight="1">
      <c r="F143" s="2" t="s">
        <v>121</v>
      </c>
      <c r="G143" s="33">
        <v>0</v>
      </c>
      <c r="H143" s="33">
        <v>0</v>
      </c>
      <c r="I143" s="31" t="s">
        <v>122</v>
      </c>
    </row>
    <row r="144" spans="6:9" ht="20.100000000000001" customHeight="1">
      <c r="F144" s="6" t="s">
        <v>123</v>
      </c>
      <c r="G144" s="47">
        <f>SUM(G140:G143)</f>
        <v>122737</v>
      </c>
      <c r="H144" s="47">
        <f>SUM(H140:H143)</f>
        <v>729974</v>
      </c>
      <c r="I144" s="48" t="s">
        <v>124</v>
      </c>
    </row>
    <row r="145" spans="6:9" ht="20.100000000000001" customHeight="1">
      <c r="F145" s="4"/>
      <c r="G145" s="15"/>
      <c r="H145" s="15"/>
      <c r="I145" s="1"/>
    </row>
    <row r="146" spans="6:9" ht="23.25">
      <c r="G146" s="15"/>
      <c r="H146" s="15"/>
      <c r="I146" s="8"/>
    </row>
    <row r="147" spans="6:9" ht="20.100000000000001" customHeight="1">
      <c r="F147" s="25" t="s">
        <v>290</v>
      </c>
      <c r="G147" s="59"/>
      <c r="H147" s="59"/>
      <c r="I147" s="27" t="s">
        <v>205</v>
      </c>
    </row>
    <row r="148" spans="6:9" ht="20.100000000000001" customHeight="1">
      <c r="F148" s="5" t="s">
        <v>243</v>
      </c>
      <c r="G148" s="60">
        <v>0.13376741389989238</v>
      </c>
      <c r="H148" s="60">
        <v>-8.9425593506388859E-2</v>
      </c>
      <c r="I148" s="29" t="s">
        <v>178</v>
      </c>
    </row>
    <row r="149" spans="6:9" ht="20.100000000000001" customHeight="1">
      <c r="F149" s="2" t="s">
        <v>244</v>
      </c>
      <c r="G149" s="61">
        <v>0</v>
      </c>
      <c r="H149" s="61">
        <v>0</v>
      </c>
      <c r="I149" s="31" t="s">
        <v>179</v>
      </c>
    </row>
    <row r="150" spans="6:9" ht="20.100000000000001" customHeight="1">
      <c r="F150" s="2" t="s">
        <v>245</v>
      </c>
      <c r="G150" s="62">
        <v>1.1169592222096982</v>
      </c>
      <c r="H150" s="62">
        <v>1.023933870239808</v>
      </c>
      <c r="I150" s="63" t="s">
        <v>180</v>
      </c>
    </row>
    <row r="151" spans="6:9" ht="20.100000000000001" customHeight="1">
      <c r="F151" s="2" t="s">
        <v>246</v>
      </c>
      <c r="G151" s="62">
        <v>20.931854166631627</v>
      </c>
      <c r="H151" s="62">
        <v>-23.595034902947045</v>
      </c>
      <c r="I151" s="63" t="s">
        <v>181</v>
      </c>
    </row>
    <row r="152" spans="6:9" ht="20.100000000000001" customHeight="1">
      <c r="F152" s="2" t="s">
        <v>247</v>
      </c>
      <c r="G152" s="62">
        <v>0</v>
      </c>
      <c r="H152" s="62">
        <v>0</v>
      </c>
      <c r="I152" s="63" t="s">
        <v>182</v>
      </c>
    </row>
    <row r="153" spans="6:9" ht="20.100000000000001" customHeight="1">
      <c r="F153" s="2" t="s">
        <v>248</v>
      </c>
      <c r="G153" s="61">
        <v>0</v>
      </c>
      <c r="H153" s="61">
        <v>0</v>
      </c>
      <c r="I153" s="31" t="s">
        <v>183</v>
      </c>
    </row>
    <row r="154" spans="6:9" ht="20.100000000000001" customHeight="1">
      <c r="F154" s="6" t="s">
        <v>249</v>
      </c>
      <c r="G154" s="64">
        <v>2.506805928385385</v>
      </c>
      <c r="H154" s="64">
        <v>2.060679953389795</v>
      </c>
      <c r="I154" s="65" t="s">
        <v>184</v>
      </c>
    </row>
    <row r="155" spans="6:9" ht="20.100000000000001" customHeight="1">
      <c r="F155" s="43"/>
      <c r="G155" s="66"/>
      <c r="H155" s="66"/>
      <c r="I155" s="67"/>
    </row>
    <row r="156" spans="6:9" ht="20.100000000000001" customHeight="1">
      <c r="F156" s="2" t="s">
        <v>250</v>
      </c>
      <c r="G156" s="16">
        <v>9.4593235833264124</v>
      </c>
      <c r="H156" s="16">
        <v>-6.5058928703641952</v>
      </c>
      <c r="I156" s="9" t="s">
        <v>185</v>
      </c>
    </row>
    <row r="157" spans="6:9" ht="20.100000000000001" customHeight="1">
      <c r="F157" s="2" t="s">
        <v>251</v>
      </c>
      <c r="G157" s="17">
        <v>11.976033792465421</v>
      </c>
      <c r="H157" s="17">
        <v>-8.7335321260000072</v>
      </c>
      <c r="I157" s="10" t="s">
        <v>186</v>
      </c>
    </row>
    <row r="158" spans="6:9" ht="20.100000000000001" customHeight="1">
      <c r="F158" s="2" t="s">
        <v>252</v>
      </c>
      <c r="G158" s="17">
        <v>0</v>
      </c>
      <c r="H158" s="17">
        <v>0</v>
      </c>
      <c r="I158" s="10" t="s">
        <v>187</v>
      </c>
    </row>
    <row r="159" spans="6:9" ht="20.100000000000001" customHeight="1">
      <c r="F159" s="2" t="s">
        <v>253</v>
      </c>
      <c r="G159" s="17">
        <v>0</v>
      </c>
      <c r="H159" s="17">
        <v>0</v>
      </c>
      <c r="I159" s="10" t="s">
        <v>188</v>
      </c>
    </row>
    <row r="160" spans="6:9" ht="20.100000000000001" customHeight="1">
      <c r="F160" s="2" t="s">
        <v>254</v>
      </c>
      <c r="G160" s="17">
        <v>0.93276286904048833</v>
      </c>
      <c r="H160" s="17">
        <v>0.90537538155239294</v>
      </c>
      <c r="I160" s="10" t="s">
        <v>189</v>
      </c>
    </row>
    <row r="161" spans="6:9" ht="20.100000000000001" customHeight="1">
      <c r="F161" s="2" t="s">
        <v>255</v>
      </c>
      <c r="G161" s="17">
        <v>102.06678930689472</v>
      </c>
      <c r="H161" s="17">
        <v>79.323761035465452</v>
      </c>
      <c r="I161" s="10" t="s">
        <v>190</v>
      </c>
    </row>
    <row r="162" spans="6:9" ht="20.100000000000001" customHeight="1">
      <c r="F162" s="6" t="s">
        <v>256</v>
      </c>
      <c r="G162" s="18">
        <v>79.216011158680047</v>
      </c>
      <c r="H162" s="18">
        <v>59.642352697525112</v>
      </c>
      <c r="I162" s="12" t="s">
        <v>191</v>
      </c>
    </row>
    <row r="163" spans="6:9" ht="20.100000000000001" customHeight="1">
      <c r="G163" s="19"/>
      <c r="H163" s="19"/>
      <c r="I163" s="7"/>
    </row>
    <row r="164" spans="6:9" ht="20.100000000000001" customHeight="1">
      <c r="F164" s="5" t="s">
        <v>257</v>
      </c>
      <c r="G164" s="16">
        <v>85.930312364868286</v>
      </c>
      <c r="H164" s="16">
        <v>61.906828949807959</v>
      </c>
      <c r="I164" s="9" t="s">
        <v>192</v>
      </c>
    </row>
    <row r="165" spans="6:9" ht="20.100000000000001" customHeight="1">
      <c r="F165" s="6" t="s">
        <v>258</v>
      </c>
      <c r="G165" s="18">
        <v>14.069687635131714</v>
      </c>
      <c r="H165" s="18">
        <v>38.093171050192041</v>
      </c>
      <c r="I165" s="12" t="s">
        <v>193</v>
      </c>
    </row>
    <row r="166" spans="6:9" ht="20.100000000000001" customHeight="1">
      <c r="G166" s="19"/>
      <c r="H166" s="19"/>
      <c r="I166" s="7"/>
    </row>
    <row r="167" spans="6:9" ht="20.100000000000001" customHeight="1">
      <c r="F167" s="5" t="s">
        <v>259</v>
      </c>
      <c r="G167" s="16">
        <v>0.80882372126218716</v>
      </c>
      <c r="H167" s="16">
        <v>0.56305355992272965</v>
      </c>
      <c r="I167" s="9" t="s">
        <v>194</v>
      </c>
    </row>
    <row r="168" spans="6:9" ht="20.100000000000001" customHeight="1">
      <c r="F168" s="6" t="s">
        <v>260</v>
      </c>
      <c r="G168" s="18">
        <v>2.1284040974766723</v>
      </c>
      <c r="H168" s="18">
        <v>1.8980756814736126</v>
      </c>
      <c r="I168" s="12" t="s">
        <v>195</v>
      </c>
    </row>
    <row r="169" spans="6:9">
      <c r="G169" s="21"/>
      <c r="H169" s="21"/>
      <c r="I169" s="14"/>
    </row>
  </sheetData>
  <pageMargins left="0.27" right="0.17" top="0.33" bottom="0.5699999999999999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2010-10-10T10:27:17Z</dcterms:modified>
</cp:coreProperties>
</file>